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7 Городок МТ 18.11\20 документы на сайт 11.20\0215-PROC-2020\"/>
    </mc:Choice>
  </mc:AlternateContent>
  <bookViews>
    <workbookView xWindow="0" yWindow="0" windowWidth="9690" windowHeight="525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N10" i="2" l="1"/>
  <c r="O10" i="2" s="1"/>
  <c r="N11" i="2"/>
  <c r="O11" i="2"/>
  <c r="N12" i="2"/>
  <c r="O12" i="2"/>
  <c r="N13" i="2"/>
  <c r="O13" i="2"/>
  <c r="N14" i="2"/>
  <c r="O14" i="2" s="1"/>
  <c r="N15" i="2"/>
  <c r="O15" i="2"/>
  <c r="N16" i="2"/>
  <c r="O16" i="2"/>
  <c r="N17" i="2"/>
  <c r="O17" i="2"/>
  <c r="N18" i="2"/>
  <c r="O18" i="2" s="1"/>
  <c r="N19" i="2"/>
  <c r="O19" i="2"/>
  <c r="N20" i="2"/>
  <c r="O20" i="2"/>
  <c r="N21" i="2"/>
  <c r="O21" i="2"/>
  <c r="N22" i="2"/>
  <c r="O22" i="2" s="1"/>
  <c r="N23" i="2"/>
  <c r="O23" i="2"/>
  <c r="N24" i="2"/>
  <c r="O24" i="2"/>
  <c r="N25" i="2"/>
  <c r="O25" i="2"/>
  <c r="N9" i="2"/>
  <c r="O9" i="2" s="1"/>
  <c r="L26" i="2"/>
  <c r="K26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K18" i="2"/>
  <c r="K19" i="2"/>
  <c r="L19" i="2"/>
  <c r="K20" i="2"/>
  <c r="L20" i="2"/>
  <c r="K21" i="2"/>
  <c r="K22" i="2"/>
  <c r="L22" i="2"/>
  <c r="K23" i="2"/>
  <c r="L23" i="2"/>
  <c r="K24" i="2"/>
  <c r="L24" i="2"/>
  <c r="K25" i="2"/>
  <c r="L25" i="2"/>
  <c r="L9" i="2"/>
  <c r="K9" i="2"/>
  <c r="J10" i="2"/>
  <c r="J11" i="2"/>
  <c r="J12" i="2"/>
  <c r="J13" i="2"/>
  <c r="J14" i="2"/>
  <c r="J15" i="2"/>
  <c r="J16" i="2"/>
  <c r="J17" i="2"/>
  <c r="L17" i="2" s="1"/>
  <c r="J18" i="2"/>
  <c r="L18" i="2" s="1"/>
  <c r="J19" i="2"/>
  <c r="J20" i="2"/>
  <c r="J21" i="2"/>
  <c r="L21" i="2" s="1"/>
  <c r="J22" i="2"/>
  <c r="J23" i="2"/>
  <c r="J24" i="2"/>
  <c r="J25" i="2"/>
  <c r="O26" i="2" l="1"/>
  <c r="J9" i="2" l="1"/>
  <c r="N26" i="2" l="1"/>
  <c r="F28" i="2" l="1"/>
  <c r="F29" i="2"/>
  <c r="E28" i="2"/>
  <c r="E29" i="2" s="1"/>
</calcChain>
</file>

<file path=xl/sharedStrings.xml><?xml version="1.0" encoding="utf-8"?>
<sst xmlns="http://schemas.openxmlformats.org/spreadsheetml/2006/main" count="117" uniqueCount="62">
  <si>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</si>
  <si>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</si>
  <si>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</si>
  <si>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</si>
  <si>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</si>
  <si>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</si>
  <si>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</si>
  <si>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</si>
  <si>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</si>
  <si>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</si>
  <si>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</si>
  <si>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</si>
  <si>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</si>
  <si>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</si>
  <si>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</si>
  <si>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</si>
  <si>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</si>
  <si>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</si>
  <si>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</si>
  <si>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</si>
  <si>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</si>
  <si>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</si>
  <si>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</si>
  <si>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</si>
  <si>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</si>
  <si>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</si>
  <si>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</si>
  <si>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FM026232</t>
  </si>
  <si>
    <t>необходимо заполнить</t>
  </si>
  <si>
    <t xml:space="preserve">Склад на Резервуарном парке Морского
Терминала КТК 
РФ, Краснодарский край, г. Новороссийск, 
Приморский внутригородской район. </t>
  </si>
  <si>
    <t>в соответсвии с приложением № 7</t>
  </si>
  <si>
    <t>Насосная станция (модуль 6мх2,8мх2,2м с четырмя насосными установкми Q=6,33m3/h H=18м )</t>
  </si>
  <si>
    <t xml:space="preserve">Насос Grundfos, type CM5-5 A-R-A-E-AVBE C-A-A-N, model A-96806813-P3-1211 </t>
  </si>
  <si>
    <t>Станция пожаротушения ВЗИС  (Блок бокс 6х2,8х2,2 с емкостью и двумя насосами Grundfos)</t>
  </si>
  <si>
    <t xml:space="preserve">Резервуар-накопитель бытовых стоков (металлический), подземный , емкость 100м3 </t>
  </si>
  <si>
    <t>Резервуар для технической воды 50 м3 (с основанием, металлический с облицовкой)</t>
  </si>
  <si>
    <t xml:space="preserve">Прожекторная мачта ПМС-24, высотой 28 м, из стальных металлоконструкций </t>
  </si>
  <si>
    <t>Периметральное освещение  (21 мачта с прожекторами)</t>
  </si>
  <si>
    <t xml:space="preserve">Электроконвектор настенный </t>
  </si>
  <si>
    <t xml:space="preserve">Водонагреватель Ariston ABS VLS PW 30 </t>
  </si>
  <si>
    <t xml:space="preserve">Водонагреватель Ariston ABS VLS PW 30 30L </t>
  </si>
  <si>
    <t xml:space="preserve">Водонагреватель Ariston 80L </t>
  </si>
  <si>
    <t xml:space="preserve">Водонагреватель REGENT 30L </t>
  </si>
  <si>
    <t>Офис модульного исполнения
 (модульное здание,  1385 м2)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</si>
  <si>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</si>
  <si>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</si>
  <si>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</si>
  <si>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</si>
  <si>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r>
      <t xml:space="preserve">Цена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</si>
  <si>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Условия покупки: </t>
  </si>
  <si>
    <t>1. Демонтаж и вывоз оборудования проиводится силами и за счет Покупателя, включая все возникающие при этом расходы</t>
  </si>
  <si>
    <t>2. Покупатель не имеет претензий к качеству Товара, Покупатель заранее ознакомился с техническим состоянием оборудования</t>
  </si>
  <si>
    <t>Насосная станция в комплекте с насосами, приложение №7</t>
  </si>
  <si>
    <t>Модульный офис в комплекте, в соответсвии с приложением № 7</t>
  </si>
  <si>
    <t>3. Позиция 1.1 реализуется только совместно с позицией 1</t>
  </si>
  <si>
    <t>4. Позиции 7.1 по 7.9 реализуются только совместно с позицией 7</t>
  </si>
  <si>
    <t>Сплит-система General Climate (или аналог)</t>
  </si>
  <si>
    <t>Сплит-система ROVEX (или аналог)</t>
  </si>
  <si>
    <r>
      <t>Стоимость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>, руб/ Price  without VAT 20%, RUB</t>
    </r>
  </si>
  <si>
    <t>5. Покупатель вправе подать предложение на любое количество комплектов из перечня (не допускается частичная закупка позиций из комплектов)</t>
  </si>
  <si>
    <t>Закупка № 0215-PROC-2020 / Purchase №0215-PROC-2020</t>
  </si>
  <si>
    <t xml:space="preserve">Итого НДС (20%) составляет / Total Vat  (20%)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</si>
</sst>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right" vertical="center" wrapText="1"/>
    </xf>
    <xf numFmtId="7" fontId="2" fillId="0" borderId="0" xfId="0" applyNumberFormat="1" applyFont="1" applyAlignment="1">
      <alignment horizontal="left"/>
    </xf>
    <xf numFmtId="0" fontId="5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7" fontId="8" fillId="0" borderId="12" xfId="2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166" fontId="17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166" fontId="17" fillId="0" borderId="27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166" fontId="17" fillId="0" borderId="21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166" fontId="17" fillId="5" borderId="12" xfId="0" applyNumberFormat="1" applyFont="1" applyFill="1" applyBorder="1" applyAlignment="1">
      <alignment horizontal="center" vertical="center" wrapText="1"/>
    </xf>
    <xf numFmtId="166" fontId="17" fillId="5" borderId="18" xfId="0" applyNumberFormat="1" applyFont="1" applyFill="1" applyBorder="1" applyAlignment="1">
      <alignment horizontal="center" vertical="center" wrapText="1"/>
    </xf>
    <xf numFmtId="166" fontId="17" fillId="5" borderId="15" xfId="0" applyNumberFormat="1" applyFont="1" applyFill="1" applyBorder="1" applyAlignment="1">
      <alignment horizontal="center" vertical="center" wrapText="1"/>
    </xf>
    <xf numFmtId="166" fontId="17" fillId="5" borderId="27" xfId="0" applyNumberFormat="1" applyFont="1" applyFill="1" applyBorder="1" applyAlignment="1">
      <alignment horizontal="center" vertical="center" wrapText="1"/>
    </xf>
    <xf numFmtId="166" fontId="17" fillId="5" borderId="2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7" fontId="8" fillId="0" borderId="16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55" zoomScaleNormal="55" workbookViewId="0">
      <selection activeCell="K16" sqref="K16"/>
    </sheetView>
  </sheetViews>
  <sheetFormatPr defaultRowHeight="15" x14ac:dyDescent="0.25"/>
  <cols>
    <col min="1" max="1" width="6.42578125" customWidth="1"/>
    <col min="2" max="2" width="18.28515625" hidden="1" customWidth="1"/>
    <col min="3" max="3" width="9.85546875" customWidth="1"/>
    <col min="4" max="4" width="76.42578125" customWidth="1"/>
    <col min="5" max="5" width="19.7109375" hidden="1" customWidth="1"/>
    <col min="6" max="6" width="25.42578125" customWidth="1"/>
    <col min="7" max="7" width="9.85546875" customWidth="1"/>
    <col min="8" max="8" width="14" customWidth="1"/>
    <col min="9" max="10" width="23.28515625" customWidth="1"/>
    <col min="11" max="11" width="24.85546875" customWidth="1"/>
    <col min="12" max="12" width="25.140625" customWidth="1"/>
    <col min="13" max="13" width="31.85546875" customWidth="1"/>
    <col min="14" max="14" width="26.85546875" customWidth="1"/>
    <col min="15" max="15" width="30.140625" customWidth="1"/>
    <col min="16" max="16" width="13.5703125" customWidth="1"/>
    <col min="17" max="17" width="33.7109375" customWidth="1"/>
  </cols>
  <sheetData>
    <row r="1" spans="1:17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25" x14ac:dyDescent="0.25">
      <c r="A2" s="116" t="s">
        <v>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20.25" x14ac:dyDescent="0.25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20.25" x14ac:dyDescent="0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20.25" x14ac:dyDescent="0.25">
      <c r="A5" s="118" t="s">
        <v>16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0.25" x14ac:dyDescent="0.25">
      <c r="A6" s="119" t="s">
        <v>60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8" t="s">
        <v>28</v>
      </c>
      <c r="N7" s="18"/>
      <c r="O7" s="102"/>
      <c r="P7" s="11"/>
      <c r="Q7" s="11"/>
    </row>
    <row r="8" spans="1:17" ht="139.15" customHeight="1" thickBot="1" x14ac:dyDescent="0.3">
      <c r="A8" s="27" t="s">
        <v>9</v>
      </c>
      <c r="B8" s="27" t="s">
        <v>18</v>
      </c>
      <c r="C8" s="27" t="s">
        <v>3</v>
      </c>
      <c r="D8" s="19" t="s">
        <v>4</v>
      </c>
      <c r="E8" s="27" t="s">
        <v>5</v>
      </c>
      <c r="F8" s="27" t="s">
        <v>24</v>
      </c>
      <c r="G8" s="27" t="s">
        <v>1</v>
      </c>
      <c r="H8" s="27" t="s">
        <v>10</v>
      </c>
      <c r="I8" s="27" t="s">
        <v>25</v>
      </c>
      <c r="J8" s="27" t="s">
        <v>44</v>
      </c>
      <c r="K8" s="27" t="s">
        <v>45</v>
      </c>
      <c r="L8" s="27" t="s">
        <v>46</v>
      </c>
      <c r="M8" s="95" t="s">
        <v>48</v>
      </c>
      <c r="N8" s="103" t="s">
        <v>58</v>
      </c>
      <c r="O8" s="103" t="s">
        <v>47</v>
      </c>
      <c r="P8" s="9" t="s">
        <v>8</v>
      </c>
      <c r="Q8" s="9" t="s">
        <v>20</v>
      </c>
    </row>
    <row r="9" spans="1:17" ht="41.25" thickBot="1" x14ac:dyDescent="0.3">
      <c r="A9" s="34">
        <v>1</v>
      </c>
      <c r="B9" s="35" t="s">
        <v>27</v>
      </c>
      <c r="C9" s="36" t="s">
        <v>26</v>
      </c>
      <c r="D9" s="37" t="s">
        <v>31</v>
      </c>
      <c r="E9" s="38"/>
      <c r="F9" s="122" t="s">
        <v>52</v>
      </c>
      <c r="G9" s="39" t="s">
        <v>7</v>
      </c>
      <c r="H9" s="40">
        <v>1</v>
      </c>
      <c r="I9" s="41">
        <v>132000</v>
      </c>
      <c r="J9" s="41">
        <f>I9*1.2</f>
        <v>158400</v>
      </c>
      <c r="K9" s="41">
        <f>I9*H9</f>
        <v>132000</v>
      </c>
      <c r="L9" s="41">
        <f>J9*H9</f>
        <v>158400</v>
      </c>
      <c r="M9" s="96"/>
      <c r="N9" s="42">
        <f>M9*H9</f>
        <v>0</v>
      </c>
      <c r="O9" s="104">
        <f>N9*1.2</f>
        <v>0</v>
      </c>
      <c r="P9" s="33" t="s">
        <v>19</v>
      </c>
      <c r="Q9" s="120" t="s">
        <v>29</v>
      </c>
    </row>
    <row r="10" spans="1:17" ht="41.25" thickBot="1" x14ac:dyDescent="0.3">
      <c r="A10" s="43">
        <v>1.1000000000000001</v>
      </c>
      <c r="B10" s="44"/>
      <c r="C10" s="45" t="s">
        <v>26</v>
      </c>
      <c r="D10" s="46" t="s">
        <v>32</v>
      </c>
      <c r="E10" s="47"/>
      <c r="F10" s="123"/>
      <c r="G10" s="48" t="s">
        <v>7</v>
      </c>
      <c r="H10" s="49">
        <v>4</v>
      </c>
      <c r="I10" s="50">
        <v>6000</v>
      </c>
      <c r="J10" s="78">
        <f t="shared" ref="J10:J25" si="0">I10*1.2</f>
        <v>7200</v>
      </c>
      <c r="K10" s="78">
        <f t="shared" ref="K10:K25" si="1">I10*H10</f>
        <v>24000</v>
      </c>
      <c r="L10" s="78">
        <f t="shared" ref="L10:L25" si="2">J10*H10</f>
        <v>28800</v>
      </c>
      <c r="M10" s="97"/>
      <c r="N10" s="42">
        <f t="shared" ref="N10:N25" si="3">M10*H10</f>
        <v>0</v>
      </c>
      <c r="O10" s="104">
        <f t="shared" ref="O10:O25" si="4">N10*1.2</f>
        <v>0</v>
      </c>
      <c r="P10" s="33" t="s">
        <v>19</v>
      </c>
      <c r="Q10" s="121"/>
    </row>
    <row r="11" spans="1:17" ht="41.25" thickBot="1" x14ac:dyDescent="0.3">
      <c r="A11" s="52">
        <v>2</v>
      </c>
      <c r="B11" s="53"/>
      <c r="C11" s="54" t="s">
        <v>26</v>
      </c>
      <c r="D11" s="55" t="s">
        <v>33</v>
      </c>
      <c r="E11" s="56"/>
      <c r="F11" s="57" t="s">
        <v>30</v>
      </c>
      <c r="G11" s="58" t="s">
        <v>7</v>
      </c>
      <c r="H11" s="59">
        <v>1</v>
      </c>
      <c r="I11" s="60">
        <v>169000</v>
      </c>
      <c r="J11" s="41">
        <f t="shared" si="0"/>
        <v>202800</v>
      </c>
      <c r="K11" s="41">
        <f t="shared" si="1"/>
        <v>169000</v>
      </c>
      <c r="L11" s="41">
        <f t="shared" si="2"/>
        <v>202800</v>
      </c>
      <c r="M11" s="98"/>
      <c r="N11" s="42">
        <f t="shared" si="3"/>
        <v>0</v>
      </c>
      <c r="O11" s="104">
        <f t="shared" si="4"/>
        <v>0</v>
      </c>
      <c r="P11" s="33" t="s">
        <v>19</v>
      </c>
      <c r="Q11" s="121"/>
    </row>
    <row r="12" spans="1:17" ht="41.25" thickBot="1" x14ac:dyDescent="0.3">
      <c r="A12" s="52">
        <v>3</v>
      </c>
      <c r="B12" s="53"/>
      <c r="C12" s="54" t="s">
        <v>26</v>
      </c>
      <c r="D12" s="55" t="s">
        <v>34</v>
      </c>
      <c r="E12" s="56"/>
      <c r="F12" s="57" t="s">
        <v>30</v>
      </c>
      <c r="G12" s="58" t="s">
        <v>7</v>
      </c>
      <c r="H12" s="59">
        <v>1</v>
      </c>
      <c r="I12" s="60">
        <v>800</v>
      </c>
      <c r="J12" s="41">
        <f t="shared" si="0"/>
        <v>960</v>
      </c>
      <c r="K12" s="41">
        <f t="shared" si="1"/>
        <v>800</v>
      </c>
      <c r="L12" s="41">
        <f t="shared" si="2"/>
        <v>960</v>
      </c>
      <c r="M12" s="98"/>
      <c r="N12" s="42">
        <f t="shared" si="3"/>
        <v>0</v>
      </c>
      <c r="O12" s="104">
        <f t="shared" si="4"/>
        <v>0</v>
      </c>
      <c r="P12" s="33" t="s">
        <v>19</v>
      </c>
      <c r="Q12" s="121"/>
    </row>
    <row r="13" spans="1:17" ht="41.25" thickBot="1" x14ac:dyDescent="0.3">
      <c r="A13" s="61">
        <v>4</v>
      </c>
      <c r="B13" s="62"/>
      <c r="C13" s="63" t="s">
        <v>26</v>
      </c>
      <c r="D13" s="64" t="s">
        <v>35</v>
      </c>
      <c r="E13" s="65"/>
      <c r="F13" s="66" t="s">
        <v>30</v>
      </c>
      <c r="G13" s="67" t="s">
        <v>7</v>
      </c>
      <c r="H13" s="68">
        <v>3</v>
      </c>
      <c r="I13" s="69">
        <v>34000</v>
      </c>
      <c r="J13" s="41">
        <f t="shared" si="0"/>
        <v>40800</v>
      </c>
      <c r="K13" s="41">
        <f t="shared" si="1"/>
        <v>102000</v>
      </c>
      <c r="L13" s="41">
        <f t="shared" si="2"/>
        <v>122400</v>
      </c>
      <c r="M13" s="99"/>
      <c r="N13" s="42">
        <f t="shared" si="3"/>
        <v>0</v>
      </c>
      <c r="O13" s="104">
        <f t="shared" si="4"/>
        <v>0</v>
      </c>
      <c r="P13" s="33" t="s">
        <v>19</v>
      </c>
      <c r="Q13" s="121"/>
    </row>
    <row r="14" spans="1:17" ht="41.25" thickBot="1" x14ac:dyDescent="0.3">
      <c r="A14" s="70">
        <v>5</v>
      </c>
      <c r="B14" s="71"/>
      <c r="C14" s="72" t="s">
        <v>26</v>
      </c>
      <c r="D14" s="73" t="s">
        <v>36</v>
      </c>
      <c r="E14" s="74"/>
      <c r="F14" s="75" t="s">
        <v>30</v>
      </c>
      <c r="G14" s="76" t="s">
        <v>7</v>
      </c>
      <c r="H14" s="77">
        <v>1</v>
      </c>
      <c r="I14" s="78">
        <v>29000</v>
      </c>
      <c r="J14" s="41">
        <f t="shared" si="0"/>
        <v>34800</v>
      </c>
      <c r="K14" s="41">
        <f t="shared" si="1"/>
        <v>29000</v>
      </c>
      <c r="L14" s="41">
        <f t="shared" si="2"/>
        <v>34800</v>
      </c>
      <c r="M14" s="100"/>
      <c r="N14" s="42">
        <f t="shared" si="3"/>
        <v>0</v>
      </c>
      <c r="O14" s="104">
        <f t="shared" si="4"/>
        <v>0</v>
      </c>
      <c r="P14" s="33" t="s">
        <v>19</v>
      </c>
      <c r="Q14" s="121"/>
    </row>
    <row r="15" spans="1:17" ht="30.75" thickBot="1" x14ac:dyDescent="0.3">
      <c r="A15" s="70">
        <v>6</v>
      </c>
      <c r="B15" s="71"/>
      <c r="C15" s="72" t="s">
        <v>26</v>
      </c>
      <c r="D15" s="73" t="s">
        <v>37</v>
      </c>
      <c r="E15" s="74"/>
      <c r="F15" s="75" t="s">
        <v>30</v>
      </c>
      <c r="G15" s="76" t="s">
        <v>7</v>
      </c>
      <c r="H15" s="77">
        <v>1</v>
      </c>
      <c r="I15" s="78">
        <v>15000</v>
      </c>
      <c r="J15" s="41">
        <f t="shared" si="0"/>
        <v>18000</v>
      </c>
      <c r="K15" s="41">
        <f t="shared" si="1"/>
        <v>15000</v>
      </c>
      <c r="L15" s="41">
        <f t="shared" si="2"/>
        <v>18000</v>
      </c>
      <c r="M15" s="100"/>
      <c r="N15" s="42">
        <f t="shared" si="3"/>
        <v>0</v>
      </c>
      <c r="O15" s="104">
        <f t="shared" si="4"/>
        <v>0</v>
      </c>
      <c r="P15" s="33" t="s">
        <v>19</v>
      </c>
      <c r="Q15" s="121"/>
    </row>
    <row r="16" spans="1:17" ht="41.25" thickBot="1" x14ac:dyDescent="0.3">
      <c r="A16" s="34">
        <v>7</v>
      </c>
      <c r="B16" s="35"/>
      <c r="C16" s="36" t="s">
        <v>26</v>
      </c>
      <c r="D16" s="37" t="s">
        <v>43</v>
      </c>
      <c r="E16" s="38"/>
      <c r="F16" s="122" t="s">
        <v>53</v>
      </c>
      <c r="G16" s="39" t="s">
        <v>7</v>
      </c>
      <c r="H16" s="40">
        <v>1</v>
      </c>
      <c r="I16" s="60">
        <v>604000</v>
      </c>
      <c r="J16" s="60">
        <f t="shared" si="0"/>
        <v>724800</v>
      </c>
      <c r="K16" s="60">
        <f t="shared" si="1"/>
        <v>604000</v>
      </c>
      <c r="L16" s="60">
        <f t="shared" si="2"/>
        <v>724800</v>
      </c>
      <c r="M16" s="96"/>
      <c r="N16" s="42">
        <f t="shared" si="3"/>
        <v>0</v>
      </c>
      <c r="O16" s="104">
        <f t="shared" si="4"/>
        <v>0</v>
      </c>
      <c r="P16" s="33" t="s">
        <v>19</v>
      </c>
      <c r="Q16" s="121"/>
    </row>
    <row r="17" spans="1:17" ht="30" customHeight="1" thickBot="1" x14ac:dyDescent="0.3">
      <c r="A17" s="51">
        <v>7.1</v>
      </c>
      <c r="B17" s="12"/>
      <c r="C17" s="20" t="s">
        <v>26</v>
      </c>
      <c r="D17" s="22" t="s">
        <v>56</v>
      </c>
      <c r="E17" s="21"/>
      <c r="F17" s="124"/>
      <c r="G17" s="14" t="s">
        <v>7</v>
      </c>
      <c r="H17" s="17">
        <v>33</v>
      </c>
      <c r="I17" s="23">
        <v>1528</v>
      </c>
      <c r="J17" s="23">
        <f t="shared" si="0"/>
        <v>1833.6</v>
      </c>
      <c r="K17" s="23">
        <f t="shared" si="1"/>
        <v>50424</v>
      </c>
      <c r="L17" s="23">
        <f t="shared" si="2"/>
        <v>60508.799999999996</v>
      </c>
      <c r="M17" s="101"/>
      <c r="N17" s="42">
        <f t="shared" si="3"/>
        <v>0</v>
      </c>
      <c r="O17" s="104">
        <f t="shared" si="4"/>
        <v>0</v>
      </c>
      <c r="P17" s="33" t="s">
        <v>19</v>
      </c>
      <c r="Q17" s="121"/>
    </row>
    <row r="18" spans="1:17" ht="30" customHeight="1" thickBot="1" x14ac:dyDescent="0.3">
      <c r="A18" s="51">
        <v>7.2</v>
      </c>
      <c r="B18" s="12"/>
      <c r="C18" s="20" t="s">
        <v>26</v>
      </c>
      <c r="D18" s="22" t="s">
        <v>56</v>
      </c>
      <c r="E18" s="21"/>
      <c r="F18" s="124"/>
      <c r="G18" s="14" t="s">
        <v>7</v>
      </c>
      <c r="H18" s="17">
        <v>7</v>
      </c>
      <c r="I18" s="23">
        <v>1528</v>
      </c>
      <c r="J18" s="23">
        <f t="shared" si="0"/>
        <v>1833.6</v>
      </c>
      <c r="K18" s="23">
        <f t="shared" si="1"/>
        <v>10696</v>
      </c>
      <c r="L18" s="23">
        <f t="shared" si="2"/>
        <v>12835.199999999999</v>
      </c>
      <c r="M18" s="101"/>
      <c r="N18" s="42">
        <f t="shared" si="3"/>
        <v>0</v>
      </c>
      <c r="O18" s="104">
        <f t="shared" si="4"/>
        <v>0</v>
      </c>
      <c r="P18" s="33" t="s">
        <v>19</v>
      </c>
      <c r="Q18" s="121"/>
    </row>
    <row r="19" spans="1:17" s="86" customFormat="1" ht="30" customHeight="1" thickBot="1" x14ac:dyDescent="0.3">
      <c r="A19" s="51">
        <v>7.3</v>
      </c>
      <c r="B19" s="87"/>
      <c r="C19" s="88" t="s">
        <v>26</v>
      </c>
      <c r="D19" s="89" t="s">
        <v>57</v>
      </c>
      <c r="E19" s="90"/>
      <c r="F19" s="124"/>
      <c r="G19" s="91" t="s">
        <v>7</v>
      </c>
      <c r="H19" s="92">
        <v>6</v>
      </c>
      <c r="I19" s="93">
        <v>1050</v>
      </c>
      <c r="J19" s="23">
        <f t="shared" si="0"/>
        <v>1260</v>
      </c>
      <c r="K19" s="23">
        <f t="shared" si="1"/>
        <v>6300</v>
      </c>
      <c r="L19" s="23">
        <f t="shared" si="2"/>
        <v>7560</v>
      </c>
      <c r="M19" s="101"/>
      <c r="N19" s="42">
        <f t="shared" si="3"/>
        <v>0</v>
      </c>
      <c r="O19" s="104">
        <f t="shared" si="4"/>
        <v>0</v>
      </c>
      <c r="P19" s="85" t="s">
        <v>19</v>
      </c>
      <c r="Q19" s="121"/>
    </row>
    <row r="20" spans="1:17" s="86" customFormat="1" ht="30" customHeight="1" thickBot="1" x14ac:dyDescent="0.3">
      <c r="A20" s="51">
        <v>7.4</v>
      </c>
      <c r="B20" s="87"/>
      <c r="C20" s="88" t="s">
        <v>26</v>
      </c>
      <c r="D20" s="89" t="s">
        <v>57</v>
      </c>
      <c r="E20" s="90"/>
      <c r="F20" s="124"/>
      <c r="G20" s="91" t="s">
        <v>7</v>
      </c>
      <c r="H20" s="92">
        <v>2</v>
      </c>
      <c r="I20" s="93">
        <v>1050</v>
      </c>
      <c r="J20" s="23">
        <f t="shared" si="0"/>
        <v>1260</v>
      </c>
      <c r="K20" s="23">
        <f t="shared" si="1"/>
        <v>2100</v>
      </c>
      <c r="L20" s="23">
        <f t="shared" si="2"/>
        <v>2520</v>
      </c>
      <c r="M20" s="101"/>
      <c r="N20" s="42">
        <f t="shared" si="3"/>
        <v>0</v>
      </c>
      <c r="O20" s="104">
        <f t="shared" si="4"/>
        <v>0</v>
      </c>
      <c r="P20" s="85" t="s">
        <v>19</v>
      </c>
      <c r="Q20" s="121"/>
    </row>
    <row r="21" spans="1:17" s="86" customFormat="1" ht="30" customHeight="1" thickBot="1" x14ac:dyDescent="0.3">
      <c r="A21" s="51">
        <v>7.5</v>
      </c>
      <c r="B21" s="87"/>
      <c r="C21" s="88" t="s">
        <v>26</v>
      </c>
      <c r="D21" s="89" t="s">
        <v>38</v>
      </c>
      <c r="E21" s="90"/>
      <c r="F21" s="124"/>
      <c r="G21" s="91" t="s">
        <v>7</v>
      </c>
      <c r="H21" s="92">
        <v>33</v>
      </c>
      <c r="I21" s="93">
        <v>673</v>
      </c>
      <c r="J21" s="23">
        <f t="shared" si="0"/>
        <v>807.6</v>
      </c>
      <c r="K21" s="23">
        <f t="shared" si="1"/>
        <v>22209</v>
      </c>
      <c r="L21" s="23">
        <f t="shared" si="2"/>
        <v>26650.799999999999</v>
      </c>
      <c r="M21" s="101"/>
      <c r="N21" s="42">
        <f t="shared" si="3"/>
        <v>0</v>
      </c>
      <c r="O21" s="104">
        <f t="shared" si="4"/>
        <v>0</v>
      </c>
      <c r="P21" s="85" t="s">
        <v>19</v>
      </c>
      <c r="Q21" s="121"/>
    </row>
    <row r="22" spans="1:17" s="86" customFormat="1" ht="30" customHeight="1" thickBot="1" x14ac:dyDescent="0.3">
      <c r="A22" s="51">
        <v>7.6</v>
      </c>
      <c r="B22" s="87"/>
      <c r="C22" s="88" t="s">
        <v>26</v>
      </c>
      <c r="D22" s="89" t="s">
        <v>39</v>
      </c>
      <c r="E22" s="90"/>
      <c r="F22" s="124"/>
      <c r="G22" s="91" t="s">
        <v>7</v>
      </c>
      <c r="H22" s="92">
        <v>1</v>
      </c>
      <c r="I22" s="93">
        <v>300</v>
      </c>
      <c r="J22" s="23">
        <f t="shared" si="0"/>
        <v>360</v>
      </c>
      <c r="K22" s="23">
        <f t="shared" si="1"/>
        <v>300</v>
      </c>
      <c r="L22" s="23">
        <f t="shared" si="2"/>
        <v>360</v>
      </c>
      <c r="M22" s="101"/>
      <c r="N22" s="42">
        <f t="shared" si="3"/>
        <v>0</v>
      </c>
      <c r="O22" s="104">
        <f t="shared" si="4"/>
        <v>0</v>
      </c>
      <c r="P22" s="85" t="s">
        <v>19</v>
      </c>
      <c r="Q22" s="121"/>
    </row>
    <row r="23" spans="1:17" s="86" customFormat="1" ht="30" customHeight="1" thickBot="1" x14ac:dyDescent="0.3">
      <c r="A23" s="51">
        <v>7.7</v>
      </c>
      <c r="B23" s="87"/>
      <c r="C23" s="88" t="s">
        <v>26</v>
      </c>
      <c r="D23" s="89" t="s">
        <v>40</v>
      </c>
      <c r="E23" s="90"/>
      <c r="F23" s="124"/>
      <c r="G23" s="91" t="s">
        <v>7</v>
      </c>
      <c r="H23" s="92">
        <v>1</v>
      </c>
      <c r="I23" s="93">
        <v>400</v>
      </c>
      <c r="J23" s="23">
        <f t="shared" si="0"/>
        <v>480</v>
      </c>
      <c r="K23" s="23">
        <f t="shared" si="1"/>
        <v>400</v>
      </c>
      <c r="L23" s="23">
        <f t="shared" si="2"/>
        <v>480</v>
      </c>
      <c r="M23" s="101"/>
      <c r="N23" s="42">
        <f t="shared" si="3"/>
        <v>0</v>
      </c>
      <c r="O23" s="104">
        <f t="shared" si="4"/>
        <v>0</v>
      </c>
      <c r="P23" s="85" t="s">
        <v>19</v>
      </c>
      <c r="Q23" s="121"/>
    </row>
    <row r="24" spans="1:17" s="86" customFormat="1" ht="30" customHeight="1" thickBot="1" x14ac:dyDescent="0.3">
      <c r="A24" s="51">
        <v>7.8</v>
      </c>
      <c r="B24" s="87"/>
      <c r="C24" s="88" t="s">
        <v>26</v>
      </c>
      <c r="D24" s="89" t="s">
        <v>41</v>
      </c>
      <c r="E24" s="90"/>
      <c r="F24" s="124"/>
      <c r="G24" s="91" t="s">
        <v>7</v>
      </c>
      <c r="H24" s="92">
        <v>1</v>
      </c>
      <c r="I24" s="93">
        <v>1300</v>
      </c>
      <c r="J24" s="23">
        <f t="shared" si="0"/>
        <v>1560</v>
      </c>
      <c r="K24" s="23">
        <f t="shared" si="1"/>
        <v>1300</v>
      </c>
      <c r="L24" s="23">
        <f t="shared" si="2"/>
        <v>1560</v>
      </c>
      <c r="M24" s="101"/>
      <c r="N24" s="42">
        <f t="shared" si="3"/>
        <v>0</v>
      </c>
      <c r="O24" s="104">
        <f t="shared" si="4"/>
        <v>0</v>
      </c>
      <c r="P24" s="85" t="s">
        <v>19</v>
      </c>
      <c r="Q24" s="121"/>
    </row>
    <row r="25" spans="1:17" s="86" customFormat="1" ht="30" customHeight="1" thickBot="1" x14ac:dyDescent="0.3">
      <c r="A25" s="51">
        <v>7.9</v>
      </c>
      <c r="B25" s="79"/>
      <c r="C25" s="80" t="s">
        <v>26</v>
      </c>
      <c r="D25" s="81" t="s">
        <v>42</v>
      </c>
      <c r="E25" s="82"/>
      <c r="F25" s="123"/>
      <c r="G25" s="83" t="s">
        <v>7</v>
      </c>
      <c r="H25" s="84">
        <v>1</v>
      </c>
      <c r="I25" s="93">
        <v>500</v>
      </c>
      <c r="J25" s="23">
        <f t="shared" si="0"/>
        <v>600</v>
      </c>
      <c r="K25" s="23">
        <f t="shared" si="1"/>
        <v>500</v>
      </c>
      <c r="L25" s="23">
        <f t="shared" si="2"/>
        <v>600</v>
      </c>
      <c r="M25" s="97"/>
      <c r="N25" s="42">
        <f t="shared" si="3"/>
        <v>0</v>
      </c>
      <c r="O25" s="104">
        <f t="shared" si="4"/>
        <v>0</v>
      </c>
      <c r="P25" s="85" t="s">
        <v>19</v>
      </c>
      <c r="Q25" s="121"/>
    </row>
    <row r="26" spans="1:17" ht="32.25" customHeight="1" x14ac:dyDescent="0.25">
      <c r="A26" s="113" t="s">
        <v>11</v>
      </c>
      <c r="B26" s="114"/>
      <c r="C26" s="114"/>
      <c r="D26" s="114"/>
      <c r="E26" s="114"/>
      <c r="F26" s="114"/>
      <c r="G26" s="114"/>
      <c r="H26" s="115"/>
      <c r="I26" s="26"/>
      <c r="J26" s="26"/>
      <c r="K26" s="24">
        <f>SUM(K9:K25)</f>
        <v>1170029</v>
      </c>
      <c r="L26" s="24">
        <f>SUM(L9:L25)</f>
        <v>1404034.8</v>
      </c>
      <c r="M26" s="24"/>
      <c r="N26" s="24">
        <f>SUM(N9:N25)</f>
        <v>0</v>
      </c>
      <c r="O26" s="24">
        <f>SUM(O9:O25)</f>
        <v>0</v>
      </c>
      <c r="P26" s="9" t="s">
        <v>19</v>
      </c>
      <c r="Q26" s="13"/>
    </row>
    <row r="27" spans="1:17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 ht="20.25" x14ac:dyDescent="0.3">
      <c r="A28" s="112" t="s">
        <v>23</v>
      </c>
      <c r="B28" s="112"/>
      <c r="C28" s="112"/>
      <c r="D28" s="112"/>
      <c r="E28" s="16">
        <f>N26</f>
        <v>0</v>
      </c>
      <c r="F28" s="25">
        <f>N26</f>
        <v>0</v>
      </c>
      <c r="G28" s="10"/>
      <c r="H28" s="10"/>
      <c r="I28" s="10"/>
      <c r="J28" s="10"/>
      <c r="K28" s="10"/>
      <c r="L28" s="10"/>
      <c r="M28" s="10"/>
      <c r="N28" s="15"/>
      <c r="O28" s="15"/>
      <c r="P28" s="15"/>
      <c r="Q28" s="15"/>
    </row>
    <row r="29" spans="1:17" ht="20.25" x14ac:dyDescent="0.3">
      <c r="A29" s="112" t="s">
        <v>61</v>
      </c>
      <c r="B29" s="112"/>
      <c r="C29" s="112"/>
      <c r="D29" s="112"/>
      <c r="E29" s="16">
        <f>E28*0.18</f>
        <v>0</v>
      </c>
      <c r="F29" s="25">
        <f>O26-N26</f>
        <v>0</v>
      </c>
      <c r="G29" s="10"/>
      <c r="H29" s="10"/>
      <c r="I29" s="10"/>
      <c r="J29" s="10"/>
      <c r="K29" s="10"/>
      <c r="L29" s="10"/>
      <c r="M29" s="10"/>
      <c r="N29" s="15"/>
      <c r="O29" s="15"/>
      <c r="P29" s="15"/>
      <c r="Q29" s="15"/>
    </row>
    <row r="30" spans="1:17" ht="22.5" x14ac:dyDescent="0.25">
      <c r="A30" s="108" t="s">
        <v>49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t="26.25" customHeight="1" x14ac:dyDescent="0.25">
      <c r="A31" s="30" t="s">
        <v>50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94"/>
      <c r="N31" s="31"/>
      <c r="O31" s="31"/>
      <c r="P31" s="31"/>
      <c r="Q31" s="31"/>
    </row>
    <row r="32" spans="1:17" ht="26.25" customHeight="1" x14ac:dyDescent="0.25">
      <c r="A32" s="32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26.25" customHeight="1" x14ac:dyDescent="0.25">
      <c r="A33" s="32" t="s">
        <v>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26.25" customHeight="1" x14ac:dyDescent="0.25">
      <c r="A34" s="32" t="s">
        <v>55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26.25" customHeight="1" x14ac:dyDescent="0.25">
      <c r="A35" s="32" t="s">
        <v>59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6.25" customHeight="1" x14ac:dyDescent="0.25">
      <c r="A36" s="3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20.25" x14ac:dyDescent="0.3">
      <c r="A37" s="4" t="s">
        <v>17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5"/>
      <c r="O37" s="15"/>
      <c r="P37" s="15"/>
      <c r="Q37" s="15"/>
    </row>
    <row r="38" spans="1:17" ht="20.25" x14ac:dyDescent="0.3">
      <c r="A38" s="4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"/>
      <c r="O38" s="15"/>
      <c r="P38" s="15"/>
      <c r="Q38" s="15"/>
    </row>
    <row r="39" spans="1:17" ht="20.25" x14ac:dyDescent="0.3">
      <c r="A39" s="4"/>
      <c r="B39" s="10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5"/>
      <c r="O39" s="15"/>
      <c r="P39" s="15"/>
      <c r="Q39" s="15"/>
    </row>
    <row r="40" spans="1:17" ht="20.25" x14ac:dyDescent="0.25">
      <c r="A40" s="109" t="s">
        <v>22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0.25" x14ac:dyDescent="0.25">
      <c r="A41" s="109" t="s">
        <v>21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20.25" x14ac:dyDescent="0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1" thickBot="1" x14ac:dyDescent="0.3">
      <c r="A43" s="110"/>
      <c r="B43" s="110"/>
      <c r="C43" s="110"/>
      <c r="D43" s="110"/>
      <c r="E43" s="110"/>
      <c r="F43" s="4"/>
      <c r="G43" s="4"/>
      <c r="H43" s="4"/>
      <c r="I43" s="4"/>
      <c r="J43" s="4"/>
      <c r="K43" s="4"/>
      <c r="L43" s="4"/>
      <c r="M43" s="4"/>
      <c r="N43" s="107"/>
      <c r="O43" s="107"/>
      <c r="P43" s="107"/>
      <c r="Q43" s="107"/>
    </row>
    <row r="44" spans="1:17" ht="20.25" x14ac:dyDescent="0.25">
      <c r="A44" s="105" t="s">
        <v>14</v>
      </c>
      <c r="B44" s="105"/>
      <c r="C44" s="105"/>
      <c r="D44" s="105"/>
      <c r="E44" s="105"/>
      <c r="F44" s="4"/>
      <c r="G44" s="4"/>
      <c r="H44" s="4"/>
      <c r="I44" s="4"/>
      <c r="J44" s="4"/>
      <c r="K44" s="4"/>
      <c r="L44" s="4"/>
      <c r="M44" s="4"/>
      <c r="N44" s="106"/>
      <c r="O44" s="106"/>
      <c r="P44" s="106"/>
      <c r="Q44" s="106"/>
    </row>
    <row r="45" spans="1:17" ht="20.25" x14ac:dyDescent="0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1" thickBot="1" x14ac:dyDescent="0.3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7"/>
      <c r="O46" s="107"/>
      <c r="P46" s="107"/>
      <c r="Q46" s="107"/>
    </row>
    <row r="47" spans="1:17" ht="20.25" x14ac:dyDescent="0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06"/>
      <c r="O47" s="106"/>
      <c r="P47" s="106"/>
      <c r="Q47" s="106"/>
    </row>
  </sheetData>
  <mergeCells count="20">
    <mergeCell ref="A28:D28"/>
    <mergeCell ref="A29:D29"/>
    <mergeCell ref="A26:H26"/>
    <mergeCell ref="A2:Q2"/>
    <mergeCell ref="A3:Q3"/>
    <mergeCell ref="A4:Q4"/>
    <mergeCell ref="A5:Q5"/>
    <mergeCell ref="A6:Q6"/>
    <mergeCell ref="Q9:Q25"/>
    <mergeCell ref="F9:F10"/>
    <mergeCell ref="F16:F25"/>
    <mergeCell ref="A44:E44"/>
    <mergeCell ref="N44:Q44"/>
    <mergeCell ref="N46:Q46"/>
    <mergeCell ref="N47:Q47"/>
    <mergeCell ref="A30:Q30"/>
    <mergeCell ref="A40:Q40"/>
    <mergeCell ref="A43:E43"/>
    <mergeCell ref="N43:Q43"/>
    <mergeCell ref="A41:Q41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1839B-DC39-496B-A01B-C0193CEA7A6E}"/>
</file>

<file path=customXml/itemProps2.xml><?xml version="1.0" encoding="utf-8"?>
<ds:datastoreItem xmlns:ds="http://schemas.openxmlformats.org/officeDocument/2006/customXml" ds:itemID="{883E01BB-811E-4E53-806C-830FE1241BD2}"/>
</file>

<file path=customXml/itemProps3.xml><?xml version="1.0" encoding="utf-8"?>
<ds:datastoreItem xmlns:ds="http://schemas.openxmlformats.org/officeDocument/2006/customXml" ds:itemID="{20FF722E-448D-4521-B4BF-402072060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2018-04-23T11:23:06Z</cp:lastPrinted>
  <dcterms:created xsi:type="dcterms:W3CDTF">2016-10-11T08:44:59Z</dcterms:created>
  <dcterms:modified xsi:type="dcterms:W3CDTF">2020-11-18T11:06:29Z</dcterms:modified>
</cp:coreProperties>
</file>